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13_ncr:1_{C7F6962F-7D54-4A08-84C4-A4B7441802C4}" xr6:coauthVersionLast="47" xr6:coauthVersionMax="47" xr10:uidLastSave="{00000000-0000-0000-0000-000000000000}"/>
  <bookViews>
    <workbookView xWindow="-120" yWindow="-120" windowWidth="29040" windowHeight="15990" xr2:uid="{29BF13D8-9C5D-4782-80D2-3C619850D390}"/>
  </bookViews>
  <sheets>
    <sheet name="SP50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E36" i="1"/>
  <c r="E35" i="1"/>
  <c r="E34" i="1"/>
  <c r="E33" i="1"/>
  <c r="E32" i="1"/>
  <c r="E31" i="1"/>
  <c r="E30" i="1"/>
  <c r="E29" i="1"/>
  <c r="E28" i="1"/>
  <c r="E27" i="1"/>
  <c r="E26" i="1"/>
  <c r="C37" i="1"/>
  <c r="C36" i="1"/>
  <c r="C35" i="1"/>
  <c r="C34" i="1"/>
  <c r="C33" i="1"/>
  <c r="C32" i="1"/>
  <c r="C31" i="1"/>
  <c r="C30" i="1"/>
  <c r="C29" i="1"/>
  <c r="C28" i="1"/>
  <c r="C27" i="1"/>
  <c r="C26" i="1"/>
  <c r="E25" i="1"/>
  <c r="C25" i="1"/>
  <c r="E24" i="1"/>
  <c r="C24" i="1"/>
  <c r="E23" i="1"/>
  <c r="C23" i="1"/>
  <c r="E22" i="1"/>
  <c r="C22" i="1"/>
  <c r="E21" i="1"/>
  <c r="C21" i="1"/>
  <c r="E20" i="1"/>
  <c r="C20" i="1"/>
  <c r="E19" i="1"/>
  <c r="C19" i="1"/>
  <c r="E18" i="1"/>
  <c r="C18" i="1"/>
  <c r="E17" i="1"/>
  <c r="C17" i="1"/>
  <c r="E16" i="1"/>
  <c r="C16" i="1"/>
  <c r="E15" i="1"/>
  <c r="C15" i="1"/>
  <c r="E14" i="1"/>
  <c r="C14" i="1"/>
  <c r="E13" i="1"/>
  <c r="C13" i="1"/>
  <c r="E12" i="1"/>
  <c r="C12" i="1"/>
  <c r="E11" i="1"/>
  <c r="C11" i="1"/>
  <c r="E10" i="1"/>
  <c r="C10" i="1"/>
  <c r="E9" i="1"/>
  <c r="C9" i="1"/>
  <c r="E8" i="1"/>
  <c r="C8" i="1"/>
  <c r="E7" i="1"/>
  <c r="C7" i="1"/>
  <c r="E6" i="1"/>
  <c r="C6" i="1"/>
  <c r="E5" i="1"/>
  <c r="C5" i="1"/>
  <c r="E4" i="1"/>
  <c r="C4" i="1"/>
  <c r="E3" i="1"/>
  <c r="F3" i="1" s="1"/>
  <c r="G3" i="1" s="1"/>
  <c r="C3" i="1"/>
  <c r="G2" i="1"/>
  <c r="E2" i="1"/>
  <c r="C2" i="1"/>
  <c r="H3" i="1" l="1"/>
  <c r="I3" i="1" s="1"/>
  <c r="F4" i="1"/>
  <c r="G4" i="1" s="1"/>
  <c r="H4" i="1" s="1"/>
  <c r="I4" i="1" s="1"/>
  <c r="H2" i="1"/>
  <c r="F5" i="1"/>
  <c r="F6" i="1" l="1"/>
  <c r="G5" i="1"/>
  <c r="H5" i="1" s="1"/>
  <c r="I5" i="1" s="1"/>
  <c r="F7" i="1" l="1"/>
  <c r="G6" i="1"/>
  <c r="H6" i="1" s="1"/>
  <c r="I6" i="1" s="1"/>
  <c r="F8" i="1" l="1"/>
  <c r="G7" i="1"/>
  <c r="H7" i="1" s="1"/>
  <c r="I7" i="1" s="1"/>
  <c r="G8" i="1" l="1"/>
  <c r="H8" i="1" s="1"/>
  <c r="I8" i="1" s="1"/>
  <c r="F9" i="1"/>
  <c r="G9" i="1" l="1"/>
  <c r="H9" i="1" s="1"/>
  <c r="I9" i="1" s="1"/>
  <c r="F10" i="1"/>
  <c r="F11" i="1" l="1"/>
  <c r="G10" i="1"/>
  <c r="H10" i="1" s="1"/>
  <c r="I10" i="1" s="1"/>
  <c r="F12" i="1" l="1"/>
  <c r="G11" i="1"/>
  <c r="H11" i="1" s="1"/>
  <c r="I11" i="1" s="1"/>
  <c r="G12" i="1" l="1"/>
  <c r="H12" i="1" s="1"/>
  <c r="I12" i="1" s="1"/>
  <c r="F13" i="1"/>
  <c r="F14" i="1" l="1"/>
  <c r="G13" i="1"/>
  <c r="H13" i="1" s="1"/>
  <c r="I13" i="1" s="1"/>
  <c r="F15" i="1" l="1"/>
  <c r="G14" i="1"/>
  <c r="H14" i="1" s="1"/>
  <c r="I14" i="1" s="1"/>
  <c r="G15" i="1" l="1"/>
  <c r="H15" i="1" s="1"/>
  <c r="I15" i="1" s="1"/>
  <c r="F16" i="1"/>
  <c r="G16" i="1" l="1"/>
  <c r="H16" i="1" s="1"/>
  <c r="I16" i="1" s="1"/>
  <c r="F17" i="1"/>
  <c r="G17" i="1" l="1"/>
  <c r="H17" i="1" s="1"/>
  <c r="I17" i="1" s="1"/>
  <c r="F18" i="1"/>
  <c r="F19" i="1" l="1"/>
  <c r="G18" i="1"/>
  <c r="H18" i="1" s="1"/>
  <c r="I18" i="1" s="1"/>
  <c r="F20" i="1" l="1"/>
  <c r="F21" i="1" s="1"/>
  <c r="G19" i="1"/>
  <c r="H19" i="1" s="1"/>
  <c r="I19" i="1" s="1"/>
  <c r="G21" i="1" l="1"/>
  <c r="H21" i="1" s="1"/>
  <c r="I21" i="1" s="1"/>
  <c r="F22" i="1"/>
  <c r="G20" i="1"/>
  <c r="H20" i="1" s="1"/>
  <c r="I20" i="1" s="1"/>
  <c r="F23" i="1" l="1"/>
  <c r="G22" i="1"/>
  <c r="H22" i="1" s="1"/>
  <c r="I22" i="1" s="1"/>
  <c r="G23" i="1" l="1"/>
  <c r="H23" i="1" s="1"/>
  <c r="I23" i="1" s="1"/>
  <c r="F24" i="1"/>
  <c r="F25" i="1" l="1"/>
  <c r="F26" i="1" s="1"/>
  <c r="G24" i="1"/>
  <c r="H24" i="1" s="1"/>
  <c r="I24" i="1" s="1"/>
  <c r="G26" i="1" l="1"/>
  <c r="H26" i="1" s="1"/>
  <c r="I26" i="1" s="1"/>
  <c r="F27" i="1"/>
  <c r="G25" i="1"/>
  <c r="H25" i="1" s="1"/>
  <c r="I25" i="1" s="1"/>
  <c r="F28" i="1" l="1"/>
  <c r="G27" i="1"/>
  <c r="H27" i="1" s="1"/>
  <c r="I27" i="1" s="1"/>
  <c r="F29" i="1" l="1"/>
  <c r="G28" i="1"/>
  <c r="H28" i="1" s="1"/>
  <c r="I28" i="1" s="1"/>
  <c r="G29" i="1" l="1"/>
  <c r="H29" i="1" s="1"/>
  <c r="I29" i="1" s="1"/>
  <c r="F30" i="1"/>
  <c r="F31" i="1" l="1"/>
  <c r="G30" i="1"/>
  <c r="H30" i="1" s="1"/>
  <c r="I30" i="1" s="1"/>
  <c r="G31" i="1" l="1"/>
  <c r="H31" i="1" s="1"/>
  <c r="I31" i="1" s="1"/>
  <c r="F32" i="1"/>
  <c r="F33" i="1" l="1"/>
  <c r="G32" i="1"/>
  <c r="H32" i="1" s="1"/>
  <c r="I32" i="1" s="1"/>
  <c r="F34" i="1" l="1"/>
  <c r="G33" i="1"/>
  <c r="H33" i="1" s="1"/>
  <c r="I33" i="1" s="1"/>
  <c r="G34" i="1" l="1"/>
  <c r="H34" i="1" s="1"/>
  <c r="I34" i="1" s="1"/>
  <c r="F35" i="1"/>
  <c r="F36" i="1" l="1"/>
  <c r="G35" i="1"/>
  <c r="H35" i="1" s="1"/>
  <c r="I35" i="1" s="1"/>
  <c r="G36" i="1" l="1"/>
  <c r="H36" i="1" s="1"/>
  <c r="I36" i="1" s="1"/>
  <c r="F37" i="1"/>
  <c r="G37" i="1" s="1"/>
  <c r="H37" i="1" s="1"/>
  <c r="I37" i="1" s="1"/>
</calcChain>
</file>

<file path=xl/sharedStrings.xml><?xml version="1.0" encoding="utf-8"?>
<sst xmlns="http://schemas.openxmlformats.org/spreadsheetml/2006/main" count="9" uniqueCount="9">
  <si>
    <t>買付年月</t>
    <rPh sb="0" eb="2">
      <t>カイツケ</t>
    </rPh>
    <rPh sb="2" eb="4">
      <t>ネンゲツ</t>
    </rPh>
    <phoneticPr fontId="2"/>
  </si>
  <si>
    <t>積立金</t>
    <rPh sb="0" eb="3">
      <t>ツミタテキン</t>
    </rPh>
    <phoneticPr fontId="2"/>
  </si>
  <si>
    <t>積立合計</t>
    <rPh sb="0" eb="2">
      <t>ツミタテ</t>
    </rPh>
    <rPh sb="2" eb="4">
      <t>ゴウケイ</t>
    </rPh>
    <phoneticPr fontId="2"/>
  </si>
  <si>
    <t>基準価格</t>
    <rPh sb="0" eb="2">
      <t>キジュン</t>
    </rPh>
    <rPh sb="2" eb="4">
      <t>カカク</t>
    </rPh>
    <phoneticPr fontId="2"/>
  </si>
  <si>
    <t>買付数量</t>
    <rPh sb="0" eb="2">
      <t>カイツケ</t>
    </rPh>
    <rPh sb="2" eb="4">
      <t>スウリョウ</t>
    </rPh>
    <phoneticPr fontId="2"/>
  </si>
  <si>
    <t>保有合計</t>
    <rPh sb="0" eb="2">
      <t>ホユウ</t>
    </rPh>
    <rPh sb="2" eb="4">
      <t>ゴウケイ</t>
    </rPh>
    <phoneticPr fontId="2"/>
  </si>
  <si>
    <t>評価額</t>
    <rPh sb="0" eb="3">
      <t>ヒョウカガク</t>
    </rPh>
    <phoneticPr fontId="2"/>
  </si>
  <si>
    <t>損益</t>
    <rPh sb="0" eb="2">
      <t>ソンエキ</t>
    </rPh>
    <phoneticPr fontId="2"/>
  </si>
  <si>
    <t>損益率</t>
    <rPh sb="0" eb="3">
      <t>ソンエキリツ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</si>
</sst>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"/>
    <numFmt numFmtId="177" formatCode="0.0%;[Red]\-0.0%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8" tint="-0.499984740745262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3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/>
    </xf>
    <xf numFmtId="3" fontId="0" fillId="2" borderId="1" xfId="0" applyNumberFormat="1" applyFill="1" applyBorder="1">
      <alignment vertical="center"/>
    </xf>
    <xf numFmtId="4" fontId="0" fillId="4" borderId="1" xfId="0" applyNumberFormat="1" applyFill="1" applyBorder="1">
      <alignment vertical="center"/>
    </xf>
    <xf numFmtId="40" fontId="0" fillId="2" borderId="1" xfId="1" applyNumberFormat="1" applyFont="1" applyFill="1" applyBorder="1">
      <alignment vertical="center"/>
    </xf>
    <xf numFmtId="38" fontId="0" fillId="2" borderId="1" xfId="1" applyFont="1" applyFill="1" applyBorder="1">
      <alignment vertical="center"/>
    </xf>
    <xf numFmtId="38" fontId="0" fillId="2" borderId="1" xfId="0" applyNumberFormat="1" applyFill="1" applyBorder="1">
      <alignment vertical="center"/>
    </xf>
    <xf numFmtId="177" fontId="0" fillId="2" borderId="1" xfId="2" applyNumberFormat="1" applyFont="1" applyFill="1" applyBorder="1">
      <alignment vertical="center"/>
    </xf>
    <xf numFmtId="4" fontId="0" fillId="5" borderId="1" xfId="0" applyNumberFormat="1" applyFill="1" applyBorder="1">
      <alignment vertical="center"/>
    </xf>
    <xf numFmtId="4" fontId="0" fillId="0" borderId="1" xfId="0" applyNumberFormat="1" applyFill="1" applyBorder="1">
      <alignment vertical="center"/>
    </xf>
    <xf numFmtId="176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>
      <alignment vertical="center"/>
    </xf>
    <xf numFmtId="40" fontId="0" fillId="0" borderId="1" xfId="1" applyNumberFormat="1" applyFont="1" applyFill="1" applyBorder="1">
      <alignment vertical="center"/>
    </xf>
    <xf numFmtId="38" fontId="0" fillId="0" borderId="1" xfId="1" applyFont="1" applyFill="1" applyBorder="1">
      <alignment vertical="center"/>
    </xf>
    <xf numFmtId="38" fontId="0" fillId="0" borderId="1" xfId="0" applyNumberFormat="1" applyFill="1" applyBorder="1">
      <alignment vertical="center"/>
    </xf>
    <xf numFmtId="177" fontId="0" fillId="0" borderId="1" xfId="2" applyNumberFormat="1" applyFont="1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1C44-7C17-487D-A906-CA9167C0CA6A}">
  <dimension ref="A1:I38"/>
  <sheetViews>
    <sheetView tabSelected="1" workbookViewId="0"/>
  </sheetViews>
  <sheetFormatPr defaultRowHeight="18.75" x14ac:dyDescent="0.4"/>
  <cols>
    <col min="1" max="1" width="9" bestFit="1" customWidth="1"/>
    <col min="2" max="8" width="9.125" customWidth="1"/>
  </cols>
  <sheetData>
    <row r="1" spans="1:9" x14ac:dyDescent="0.4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</row>
    <row r="2" spans="1:9" x14ac:dyDescent="0.4">
      <c r="A2" s="13">
        <v>39448</v>
      </c>
      <c r="B2" s="14">
        <v>10000</v>
      </c>
      <c r="C2" s="14">
        <f>SUM($B$2:B2)</f>
        <v>10000</v>
      </c>
      <c r="D2" s="6">
        <v>1467.97</v>
      </c>
      <c r="E2" s="15">
        <f>10000/D2</f>
        <v>6.8121283132489081</v>
      </c>
      <c r="F2" s="15">
        <v>6.8121283132489081</v>
      </c>
      <c r="G2" s="16">
        <f>F2*D2</f>
        <v>10000</v>
      </c>
      <c r="H2" s="17">
        <f t="shared" ref="H2:H20" si="0">G2-C2</f>
        <v>0</v>
      </c>
      <c r="I2" s="18">
        <v>0</v>
      </c>
    </row>
    <row r="3" spans="1:9" x14ac:dyDescent="0.4">
      <c r="A3" s="13">
        <v>39479</v>
      </c>
      <c r="B3" s="14">
        <v>10000</v>
      </c>
      <c r="C3" s="14">
        <f>SUM($B$2:B3)</f>
        <v>20000</v>
      </c>
      <c r="D3" s="12">
        <v>1378.6</v>
      </c>
      <c r="E3" s="15">
        <f t="shared" ref="E3:E37" si="1">10000/D3</f>
        <v>7.2537356738720442</v>
      </c>
      <c r="F3" s="15">
        <f>F2+E3</f>
        <v>14.065863987120952</v>
      </c>
      <c r="G3" s="16">
        <f t="shared" ref="G3:G20" si="2">F3*D3</f>
        <v>19391.200092644944</v>
      </c>
      <c r="H3" s="17">
        <f t="shared" si="0"/>
        <v>-608.79990735505635</v>
      </c>
      <c r="I3" s="18">
        <f>H3/C3</f>
        <v>-3.0439995367752819E-2</v>
      </c>
    </row>
    <row r="4" spans="1:9" x14ac:dyDescent="0.4">
      <c r="A4" s="13">
        <v>39508</v>
      </c>
      <c r="B4" s="14">
        <v>10000</v>
      </c>
      <c r="C4" s="14">
        <f>SUM($B$2:B4)</f>
        <v>30000</v>
      </c>
      <c r="D4" s="12">
        <v>1330.45</v>
      </c>
      <c r="E4" s="15">
        <f t="shared" si="1"/>
        <v>7.5162538990567098</v>
      </c>
      <c r="F4" s="15">
        <f t="shared" ref="F4:F20" si="3">F3+E4</f>
        <v>21.582117886177663</v>
      </c>
      <c r="G4" s="16">
        <f t="shared" si="2"/>
        <v>28713.928741665073</v>
      </c>
      <c r="H4" s="17">
        <f t="shared" si="0"/>
        <v>-1286.0712583349268</v>
      </c>
      <c r="I4" s="18">
        <f t="shared" ref="I4:I20" si="4">H4/C4</f>
        <v>-4.286904194449756E-2</v>
      </c>
    </row>
    <row r="5" spans="1:9" x14ac:dyDescent="0.4">
      <c r="A5" s="13">
        <v>39539</v>
      </c>
      <c r="B5" s="14">
        <v>10000</v>
      </c>
      <c r="C5" s="14">
        <f>SUM($B$2:B5)</f>
        <v>40000</v>
      </c>
      <c r="D5" s="12">
        <v>1326.41</v>
      </c>
      <c r="E5" s="15">
        <f t="shared" si="1"/>
        <v>7.5391470209060545</v>
      </c>
      <c r="F5" s="15">
        <f t="shared" si="3"/>
        <v>29.121264907083717</v>
      </c>
      <c r="G5" s="16">
        <f t="shared" si="2"/>
        <v>38626.736985404918</v>
      </c>
      <c r="H5" s="17">
        <f t="shared" si="0"/>
        <v>-1373.2630145950825</v>
      </c>
      <c r="I5" s="18">
        <f t="shared" si="4"/>
        <v>-3.4331575364877062E-2</v>
      </c>
    </row>
    <row r="6" spans="1:9" x14ac:dyDescent="0.4">
      <c r="A6" s="13">
        <v>39569</v>
      </c>
      <c r="B6" s="14">
        <v>10000</v>
      </c>
      <c r="C6" s="14">
        <f>SUM($B$2:B6)</f>
        <v>50000</v>
      </c>
      <c r="D6" s="12">
        <v>1385.97</v>
      </c>
      <c r="E6" s="15">
        <f t="shared" si="1"/>
        <v>7.2151633873749068</v>
      </c>
      <c r="F6" s="15">
        <f t="shared" si="3"/>
        <v>36.336428294458621</v>
      </c>
      <c r="G6" s="16">
        <f t="shared" si="2"/>
        <v>50361.199523270814</v>
      </c>
      <c r="H6" s="17">
        <f t="shared" si="0"/>
        <v>361.1995232708141</v>
      </c>
      <c r="I6" s="18">
        <f t="shared" si="4"/>
        <v>7.2239904654162823E-3</v>
      </c>
    </row>
    <row r="7" spans="1:9" x14ac:dyDescent="0.4">
      <c r="A7" s="13">
        <v>39600</v>
      </c>
      <c r="B7" s="14">
        <v>10000</v>
      </c>
      <c r="C7" s="14">
        <f>SUM($B$2:B7)</f>
        <v>60000</v>
      </c>
      <c r="D7" s="12">
        <v>1399.62</v>
      </c>
      <c r="E7" s="15">
        <f t="shared" si="1"/>
        <v>7.1447964447492893</v>
      </c>
      <c r="F7" s="15">
        <f t="shared" si="3"/>
        <v>43.48122473920791</v>
      </c>
      <c r="G7" s="16">
        <f t="shared" si="2"/>
        <v>60857.191769490171</v>
      </c>
      <c r="H7" s="17">
        <f t="shared" si="0"/>
        <v>857.19176949017128</v>
      </c>
      <c r="I7" s="18">
        <f t="shared" si="4"/>
        <v>1.4286529491502855E-2</v>
      </c>
    </row>
    <row r="8" spans="1:9" x14ac:dyDescent="0.4">
      <c r="A8" s="13">
        <v>39630</v>
      </c>
      <c r="B8" s="14">
        <v>10000</v>
      </c>
      <c r="C8" s="14">
        <f>SUM($B$2:B8)</f>
        <v>70000</v>
      </c>
      <c r="D8" s="12">
        <v>1276.69</v>
      </c>
      <c r="E8" s="15">
        <f t="shared" si="1"/>
        <v>7.832755014921398</v>
      </c>
      <c r="F8" s="15">
        <f t="shared" si="3"/>
        <v>51.313979754129306</v>
      </c>
      <c r="G8" s="16">
        <f t="shared" si="2"/>
        <v>65512.044812299348</v>
      </c>
      <c r="H8" s="17">
        <f t="shared" si="0"/>
        <v>-4487.9551877006525</v>
      </c>
      <c r="I8" s="18">
        <f t="shared" si="4"/>
        <v>-6.4113645538580746E-2</v>
      </c>
    </row>
    <row r="9" spans="1:9" x14ac:dyDescent="0.4">
      <c r="A9" s="13">
        <v>39661</v>
      </c>
      <c r="B9" s="14">
        <v>10000</v>
      </c>
      <c r="C9" s="14">
        <f>SUM($B$2:B9)</f>
        <v>80000</v>
      </c>
      <c r="D9" s="12">
        <v>1269.42</v>
      </c>
      <c r="E9" s="15">
        <f t="shared" si="1"/>
        <v>7.8776133982448675</v>
      </c>
      <c r="F9" s="15">
        <f t="shared" si="3"/>
        <v>59.191593152374175</v>
      </c>
      <c r="G9" s="16">
        <f t="shared" si="2"/>
        <v>75138.992179486828</v>
      </c>
      <c r="H9" s="17">
        <f t="shared" si="0"/>
        <v>-4861.0078205131722</v>
      </c>
      <c r="I9" s="18">
        <f t="shared" si="4"/>
        <v>-6.0762597756414655E-2</v>
      </c>
    </row>
    <row r="10" spans="1:9" x14ac:dyDescent="0.4">
      <c r="A10" s="13">
        <v>39692</v>
      </c>
      <c r="B10" s="14">
        <v>10000</v>
      </c>
      <c r="C10" s="14">
        <f>SUM($B$2:B10)</f>
        <v>90000</v>
      </c>
      <c r="D10" s="12">
        <v>1287.83</v>
      </c>
      <c r="E10" s="15">
        <f t="shared" si="1"/>
        <v>7.7650000388250007</v>
      </c>
      <c r="F10" s="15">
        <f t="shared" si="3"/>
        <v>66.956593191199175</v>
      </c>
      <c r="G10" s="16">
        <f t="shared" si="2"/>
        <v>86228.709409422023</v>
      </c>
      <c r="H10" s="17">
        <f t="shared" si="0"/>
        <v>-3771.2905905779771</v>
      </c>
      <c r="I10" s="18">
        <f t="shared" si="4"/>
        <v>-4.1903228784199748E-2</v>
      </c>
    </row>
    <row r="11" spans="1:9" x14ac:dyDescent="0.4">
      <c r="A11" s="13">
        <v>39722</v>
      </c>
      <c r="B11" s="14">
        <v>10000</v>
      </c>
      <c r="C11" s="14">
        <f>SUM($B$2:B11)</f>
        <v>100000</v>
      </c>
      <c r="D11" s="12">
        <v>1164.17</v>
      </c>
      <c r="E11" s="15">
        <f t="shared" si="1"/>
        <v>8.5898107664688137</v>
      </c>
      <c r="F11" s="15">
        <f t="shared" si="3"/>
        <v>75.546403957667991</v>
      </c>
      <c r="G11" s="16">
        <f t="shared" si="2"/>
        <v>87948.857095398344</v>
      </c>
      <c r="H11" s="17">
        <f t="shared" si="0"/>
        <v>-12051.142904601656</v>
      </c>
      <c r="I11" s="18">
        <f t="shared" si="4"/>
        <v>-0.12051142904601657</v>
      </c>
    </row>
    <row r="12" spans="1:9" x14ac:dyDescent="0.4">
      <c r="A12" s="13">
        <v>39753</v>
      </c>
      <c r="B12" s="14">
        <v>10000</v>
      </c>
      <c r="C12" s="14">
        <f>SUM($B$2:B12)</f>
        <v>110000</v>
      </c>
      <c r="D12" s="12">
        <v>968.67</v>
      </c>
      <c r="E12" s="15">
        <f t="shared" si="1"/>
        <v>10.323433160932</v>
      </c>
      <c r="F12" s="15">
        <f t="shared" si="3"/>
        <v>85.869837118599989</v>
      </c>
      <c r="G12" s="16">
        <f t="shared" si="2"/>
        <v>83179.535121674242</v>
      </c>
      <c r="H12" s="17">
        <f t="shared" si="0"/>
        <v>-26820.464878325758</v>
      </c>
      <c r="I12" s="18">
        <f t="shared" si="4"/>
        <v>-0.24382240798477961</v>
      </c>
    </row>
    <row r="13" spans="1:9" x14ac:dyDescent="0.4">
      <c r="A13" s="13">
        <v>39783</v>
      </c>
      <c r="B13" s="14">
        <v>10000</v>
      </c>
      <c r="C13" s="14">
        <f>SUM($B$2:B13)</f>
        <v>120000</v>
      </c>
      <c r="D13" s="12">
        <v>888.61</v>
      </c>
      <c r="E13" s="15">
        <f t="shared" si="1"/>
        <v>11.253530795287022</v>
      </c>
      <c r="F13" s="15">
        <f t="shared" si="3"/>
        <v>97.123367913887009</v>
      </c>
      <c r="G13" s="16">
        <f t="shared" si="2"/>
        <v>86304.795961959142</v>
      </c>
      <c r="H13" s="17">
        <f t="shared" si="0"/>
        <v>-33695.204038040858</v>
      </c>
      <c r="I13" s="18">
        <f t="shared" si="4"/>
        <v>-0.2807933669836738</v>
      </c>
    </row>
    <row r="14" spans="1:9" x14ac:dyDescent="0.4">
      <c r="A14" s="13">
        <v>39814</v>
      </c>
      <c r="B14" s="14">
        <v>10000</v>
      </c>
      <c r="C14" s="14">
        <f>SUM($B$2:B14)</f>
        <v>130000</v>
      </c>
      <c r="D14" s="12">
        <v>902.99</v>
      </c>
      <c r="E14" s="15">
        <f t="shared" si="1"/>
        <v>11.074319759908747</v>
      </c>
      <c r="F14" s="15">
        <f t="shared" si="3"/>
        <v>108.19768767379576</v>
      </c>
      <c r="G14" s="16">
        <f t="shared" si="2"/>
        <v>97701.429992560836</v>
      </c>
      <c r="H14" s="17">
        <f t="shared" si="0"/>
        <v>-32298.570007439164</v>
      </c>
      <c r="I14" s="18">
        <f t="shared" si="4"/>
        <v>-0.24845053851876281</v>
      </c>
    </row>
    <row r="15" spans="1:9" x14ac:dyDescent="0.4">
      <c r="A15" s="13">
        <v>39845</v>
      </c>
      <c r="B15" s="14">
        <v>10000</v>
      </c>
      <c r="C15" s="14">
        <f>SUM($B$2:B15)</f>
        <v>140000</v>
      </c>
      <c r="D15" s="12">
        <v>823.09</v>
      </c>
      <c r="E15" s="15">
        <f t="shared" si="1"/>
        <v>12.149339683388208</v>
      </c>
      <c r="F15" s="15">
        <f t="shared" si="3"/>
        <v>120.34702735718396</v>
      </c>
      <c r="G15" s="16">
        <f t="shared" si="2"/>
        <v>99056.434747424544</v>
      </c>
      <c r="H15" s="17">
        <f t="shared" si="0"/>
        <v>-40943.565252575456</v>
      </c>
      <c r="I15" s="18">
        <f t="shared" si="4"/>
        <v>-0.2924540375183961</v>
      </c>
    </row>
    <row r="16" spans="1:9" x14ac:dyDescent="0.4">
      <c r="A16" s="13">
        <v>39873</v>
      </c>
      <c r="B16" s="14">
        <v>10000</v>
      </c>
      <c r="C16" s="14">
        <f>SUM($B$2:B16)</f>
        <v>150000</v>
      </c>
      <c r="D16" s="11">
        <v>729.57</v>
      </c>
      <c r="E16" s="15">
        <f t="shared" si="1"/>
        <v>13.706703948901406</v>
      </c>
      <c r="F16" s="15">
        <f t="shared" si="3"/>
        <v>134.05373130608535</v>
      </c>
      <c r="G16" s="16">
        <f t="shared" si="2"/>
        <v>97801.580748980705</v>
      </c>
      <c r="H16" s="17">
        <f t="shared" si="0"/>
        <v>-52198.419251019295</v>
      </c>
      <c r="I16" s="18">
        <f t="shared" si="4"/>
        <v>-0.34798946167346195</v>
      </c>
    </row>
    <row r="17" spans="1:9" x14ac:dyDescent="0.4">
      <c r="A17" s="13">
        <v>39904</v>
      </c>
      <c r="B17" s="14">
        <v>10000</v>
      </c>
      <c r="C17" s="14">
        <f>SUM($B$2:B17)</f>
        <v>160000</v>
      </c>
      <c r="D17" s="12">
        <v>793.59</v>
      </c>
      <c r="E17" s="15">
        <f t="shared" si="1"/>
        <v>12.600965233936918</v>
      </c>
      <c r="F17" s="15">
        <f t="shared" si="3"/>
        <v>146.65469654002226</v>
      </c>
      <c r="G17" s="16">
        <f t="shared" si="2"/>
        <v>116383.70062719627</v>
      </c>
      <c r="H17" s="17">
        <f t="shared" si="0"/>
        <v>-43616.299372803725</v>
      </c>
      <c r="I17" s="18">
        <f t="shared" si="4"/>
        <v>-0.27260187108002326</v>
      </c>
    </row>
    <row r="18" spans="1:9" x14ac:dyDescent="0.4">
      <c r="A18" s="13">
        <v>39934</v>
      </c>
      <c r="B18" s="14">
        <v>10000</v>
      </c>
      <c r="C18" s="14">
        <f>SUM($B$2:B18)</f>
        <v>170000</v>
      </c>
      <c r="D18" s="12">
        <v>872.74</v>
      </c>
      <c r="E18" s="15">
        <f t="shared" si="1"/>
        <v>11.458166235075739</v>
      </c>
      <c r="F18" s="15">
        <f t="shared" si="3"/>
        <v>158.11286277509799</v>
      </c>
      <c r="G18" s="16">
        <f t="shared" si="2"/>
        <v>137991.41985833904</v>
      </c>
      <c r="H18" s="17">
        <f t="shared" si="0"/>
        <v>-32008.580141660961</v>
      </c>
      <c r="I18" s="18">
        <f t="shared" si="4"/>
        <v>-0.18828576553918214</v>
      </c>
    </row>
    <row r="19" spans="1:9" x14ac:dyDescent="0.4">
      <c r="A19" s="13">
        <v>39965</v>
      </c>
      <c r="B19" s="14">
        <v>10000</v>
      </c>
      <c r="C19" s="14">
        <f>SUM($B$2:B19)</f>
        <v>180000</v>
      </c>
      <c r="D19" s="12">
        <v>923.26</v>
      </c>
      <c r="E19" s="15">
        <f t="shared" si="1"/>
        <v>10.831185148278925</v>
      </c>
      <c r="F19" s="15">
        <f t="shared" si="3"/>
        <v>168.94404792337693</v>
      </c>
      <c r="G19" s="16">
        <f t="shared" si="2"/>
        <v>155979.28168573699</v>
      </c>
      <c r="H19" s="17">
        <f t="shared" si="0"/>
        <v>-24020.718314263009</v>
      </c>
      <c r="I19" s="18">
        <f t="shared" si="4"/>
        <v>-0.13344843507923895</v>
      </c>
    </row>
    <row r="20" spans="1:9" x14ac:dyDescent="0.4">
      <c r="A20" s="13">
        <v>39995</v>
      </c>
      <c r="B20" s="14">
        <v>10000</v>
      </c>
      <c r="C20" s="14">
        <f>SUM($B$2:B20)</f>
        <v>190000</v>
      </c>
      <c r="D20" s="12">
        <v>920.82</v>
      </c>
      <c r="E20" s="15">
        <f t="shared" si="1"/>
        <v>10.859885754001867</v>
      </c>
      <c r="F20" s="15">
        <f t="shared" si="3"/>
        <v>179.80393367737881</v>
      </c>
      <c r="G20" s="16">
        <f t="shared" si="2"/>
        <v>165567.05820880397</v>
      </c>
      <c r="H20" s="17">
        <f t="shared" si="0"/>
        <v>-24432.941791196034</v>
      </c>
      <c r="I20" s="18">
        <f t="shared" si="4"/>
        <v>-0.12859443047997912</v>
      </c>
    </row>
    <row r="21" spans="1:9" x14ac:dyDescent="0.4">
      <c r="A21" s="13">
        <v>40026</v>
      </c>
      <c r="B21" s="14">
        <v>10000</v>
      </c>
      <c r="C21" s="14">
        <f>SUM($B$2:B21)</f>
        <v>200000</v>
      </c>
      <c r="D21" s="12">
        <v>990.22</v>
      </c>
      <c r="E21" s="15">
        <f t="shared" si="1"/>
        <v>10.098765930803255</v>
      </c>
      <c r="F21" s="15">
        <f t="shared" ref="F21:F25" si="5">F20+E21</f>
        <v>189.90269960818208</v>
      </c>
      <c r="G21" s="16">
        <f t="shared" ref="G21:G25" si="6">F21*D21</f>
        <v>188045.45120601406</v>
      </c>
      <c r="H21" s="17">
        <f t="shared" ref="H21:H25" si="7">G21-C21</f>
        <v>-11954.548793985945</v>
      </c>
      <c r="I21" s="18">
        <f t="shared" ref="I21:I25" si="8">H21/C21</f>
        <v>-5.9772743969929723E-2</v>
      </c>
    </row>
    <row r="22" spans="1:9" x14ac:dyDescent="0.4">
      <c r="A22" s="13">
        <v>40057</v>
      </c>
      <c r="B22" s="14">
        <v>10000</v>
      </c>
      <c r="C22" s="14">
        <f>SUM($B$2:B22)</f>
        <v>210000</v>
      </c>
      <c r="D22" s="12">
        <v>1019.52</v>
      </c>
      <c r="E22" s="15">
        <f t="shared" si="1"/>
        <v>9.8085373509102318</v>
      </c>
      <c r="F22" s="15">
        <f t="shared" si="5"/>
        <v>199.7112369590923</v>
      </c>
      <c r="G22" s="16">
        <f t="shared" si="6"/>
        <v>203609.60030453379</v>
      </c>
      <c r="H22" s="17">
        <f t="shared" si="7"/>
        <v>-6390.3996954662143</v>
      </c>
      <c r="I22" s="18">
        <f t="shared" si="8"/>
        <v>-3.0430474740315305E-2</v>
      </c>
    </row>
    <row r="23" spans="1:9" x14ac:dyDescent="0.4">
      <c r="A23" s="13">
        <v>40087</v>
      </c>
      <c r="B23" s="14">
        <v>10000</v>
      </c>
      <c r="C23" s="14">
        <f>SUM($B$2:B23)</f>
        <v>220000</v>
      </c>
      <c r="D23" s="12">
        <v>1054.9100000000001</v>
      </c>
      <c r="E23" s="15">
        <f t="shared" si="1"/>
        <v>9.4794816619427245</v>
      </c>
      <c r="F23" s="15">
        <f t="shared" si="5"/>
        <v>209.19071862103502</v>
      </c>
      <c r="G23" s="16">
        <f t="shared" si="6"/>
        <v>220677.38098051606</v>
      </c>
      <c r="H23" s="17">
        <f t="shared" si="7"/>
        <v>677.3809805160563</v>
      </c>
      <c r="I23" s="18">
        <f t="shared" si="8"/>
        <v>3.0790044568911649E-3</v>
      </c>
    </row>
    <row r="24" spans="1:9" x14ac:dyDescent="0.4">
      <c r="A24" s="13">
        <v>40118</v>
      </c>
      <c r="B24" s="14">
        <v>10000</v>
      </c>
      <c r="C24" s="14">
        <f>SUM($B$2:B24)</f>
        <v>230000</v>
      </c>
      <c r="D24" s="12">
        <v>1036.18</v>
      </c>
      <c r="E24" s="15">
        <f t="shared" si="1"/>
        <v>9.6508328668764101</v>
      </c>
      <c r="F24" s="15">
        <f t="shared" si="5"/>
        <v>218.84155148791143</v>
      </c>
      <c r="G24" s="16">
        <f t="shared" si="6"/>
        <v>226759.23882074407</v>
      </c>
      <c r="H24" s="17">
        <f t="shared" si="7"/>
        <v>-3240.7611792559328</v>
      </c>
      <c r="I24" s="18">
        <f t="shared" si="8"/>
        <v>-1.4090265996764925E-2</v>
      </c>
    </row>
    <row r="25" spans="1:9" ht="19.5" customHeight="1" x14ac:dyDescent="0.4">
      <c r="A25" s="13">
        <v>40148</v>
      </c>
      <c r="B25" s="14">
        <v>10000</v>
      </c>
      <c r="C25" s="14">
        <f>SUM($B$2:B25)</f>
        <v>240000</v>
      </c>
      <c r="D25" s="12">
        <v>1098.8900000000001</v>
      </c>
      <c r="E25" s="15">
        <f t="shared" si="1"/>
        <v>9.1000919109282989</v>
      </c>
      <c r="F25" s="15">
        <f t="shared" si="5"/>
        <v>227.94164339883974</v>
      </c>
      <c r="G25" s="16">
        <f t="shared" si="6"/>
        <v>250482.79251455102</v>
      </c>
      <c r="H25" s="17">
        <f t="shared" si="7"/>
        <v>10482.792514551023</v>
      </c>
      <c r="I25" s="18">
        <f t="shared" si="8"/>
        <v>4.3678302143962601E-2</v>
      </c>
    </row>
    <row r="26" spans="1:9" x14ac:dyDescent="0.4">
      <c r="A26" s="13">
        <v>40179</v>
      </c>
      <c r="B26" s="14">
        <v>10000</v>
      </c>
      <c r="C26" s="14">
        <f>SUM($B$2:B26)</f>
        <v>250000</v>
      </c>
      <c r="D26" s="12">
        <v>1116.56</v>
      </c>
      <c r="E26" s="15">
        <f t="shared" si="1"/>
        <v>8.9560793866876836</v>
      </c>
      <c r="F26" s="15">
        <f t="shared" ref="F26:F37" si="9">F25+E26</f>
        <v>236.89772278552744</v>
      </c>
      <c r="G26" s="16">
        <f t="shared" ref="G26:G37" si="10">F26*D26</f>
        <v>264510.52135340852</v>
      </c>
      <c r="H26" s="17">
        <f t="shared" ref="H26:H37" si="11">G26-C26</f>
        <v>14510.52135340852</v>
      </c>
      <c r="I26" s="18">
        <f t="shared" ref="I26:I37" si="12">H26/C26</f>
        <v>5.8042085413634079E-2</v>
      </c>
    </row>
    <row r="27" spans="1:9" x14ac:dyDescent="0.4">
      <c r="A27" s="13">
        <v>40210</v>
      </c>
      <c r="B27" s="14">
        <v>10000</v>
      </c>
      <c r="C27" s="14">
        <f>SUM($B$2:B27)</f>
        <v>260000</v>
      </c>
      <c r="D27" s="12">
        <v>1073.8900000000001</v>
      </c>
      <c r="E27" s="15">
        <f t="shared" si="1"/>
        <v>9.3119407015616122</v>
      </c>
      <c r="F27" s="15">
        <f t="shared" si="9"/>
        <v>246.20966348708905</v>
      </c>
      <c r="G27" s="16">
        <f t="shared" si="10"/>
        <v>264402.09552215011</v>
      </c>
      <c r="H27" s="17">
        <f t="shared" si="11"/>
        <v>4402.0955221501063</v>
      </c>
      <c r="I27" s="18">
        <f t="shared" si="12"/>
        <v>1.6931136623654256E-2</v>
      </c>
    </row>
    <row r="28" spans="1:9" x14ac:dyDescent="0.4">
      <c r="A28" s="4">
        <v>40238</v>
      </c>
      <c r="B28" s="5">
        <v>10000</v>
      </c>
      <c r="C28" s="5">
        <f>SUM($B$2:B28)</f>
        <v>270000</v>
      </c>
      <c r="D28" s="12">
        <v>1105.3599999999999</v>
      </c>
      <c r="E28" s="7">
        <f t="shared" si="1"/>
        <v>9.0468263733082441</v>
      </c>
      <c r="F28" s="7">
        <f t="shared" si="9"/>
        <v>255.25648986039729</v>
      </c>
      <c r="G28" s="8">
        <f t="shared" si="10"/>
        <v>282150.31363208871</v>
      </c>
      <c r="H28" s="9">
        <f t="shared" si="11"/>
        <v>12150.313632088713</v>
      </c>
      <c r="I28" s="10">
        <f t="shared" si="12"/>
        <v>4.5001161600328569E-2</v>
      </c>
    </row>
    <row r="29" spans="1:9" x14ac:dyDescent="0.4">
      <c r="A29" s="4">
        <v>40269</v>
      </c>
      <c r="B29" s="5">
        <v>10000</v>
      </c>
      <c r="C29" s="5">
        <f>SUM($B$2:B29)</f>
        <v>280000</v>
      </c>
      <c r="D29" s="12">
        <v>1171.23</v>
      </c>
      <c r="E29" s="7">
        <f t="shared" si="1"/>
        <v>8.5380326665129811</v>
      </c>
      <c r="F29" s="7">
        <f t="shared" si="9"/>
        <v>263.79452252691027</v>
      </c>
      <c r="G29" s="8">
        <f t="shared" si="10"/>
        <v>308964.05861919309</v>
      </c>
      <c r="H29" s="9">
        <f t="shared" si="11"/>
        <v>28964.058619193092</v>
      </c>
      <c r="I29" s="10">
        <f t="shared" si="12"/>
        <v>0.10344306649711819</v>
      </c>
    </row>
    <row r="30" spans="1:9" x14ac:dyDescent="0.4">
      <c r="A30" s="4">
        <v>40299</v>
      </c>
      <c r="B30" s="5">
        <v>10000</v>
      </c>
      <c r="C30" s="5">
        <f>SUM($B$2:B30)</f>
        <v>290000</v>
      </c>
      <c r="D30" s="12">
        <v>1188.58</v>
      </c>
      <c r="E30" s="7">
        <f t="shared" si="1"/>
        <v>8.4134008648976089</v>
      </c>
      <c r="F30" s="7">
        <f t="shared" si="9"/>
        <v>272.20792339180787</v>
      </c>
      <c r="G30" s="8">
        <f t="shared" si="10"/>
        <v>323540.893585035</v>
      </c>
      <c r="H30" s="9">
        <f t="shared" si="11"/>
        <v>33540.893585034995</v>
      </c>
      <c r="I30" s="10">
        <f t="shared" si="12"/>
        <v>0.11565825374149999</v>
      </c>
    </row>
    <row r="31" spans="1:9" x14ac:dyDescent="0.4">
      <c r="A31" s="4">
        <v>40330</v>
      </c>
      <c r="B31" s="5">
        <v>10000</v>
      </c>
      <c r="C31" s="5">
        <f>SUM($B$2:B31)</f>
        <v>300000</v>
      </c>
      <c r="D31" s="12">
        <v>1087.3</v>
      </c>
      <c r="E31" s="7">
        <f t="shared" si="1"/>
        <v>9.1970937183849912</v>
      </c>
      <c r="F31" s="7">
        <f t="shared" si="9"/>
        <v>281.40501711019283</v>
      </c>
      <c r="G31" s="8">
        <f t="shared" si="10"/>
        <v>305971.67510391265</v>
      </c>
      <c r="H31" s="9">
        <f t="shared" si="11"/>
        <v>5971.6751039126539</v>
      </c>
      <c r="I31" s="10">
        <f t="shared" si="12"/>
        <v>1.9905583679708846E-2</v>
      </c>
    </row>
    <row r="32" spans="1:9" x14ac:dyDescent="0.4">
      <c r="A32" s="4">
        <v>40360</v>
      </c>
      <c r="B32" s="5">
        <v>10000</v>
      </c>
      <c r="C32" s="5">
        <f>SUM($B$2:B32)</f>
        <v>310000</v>
      </c>
      <c r="D32" s="12">
        <v>1031.0999999999999</v>
      </c>
      <c r="E32" s="7">
        <f t="shared" si="1"/>
        <v>9.6983803704781302</v>
      </c>
      <c r="F32" s="7">
        <f t="shared" si="9"/>
        <v>291.10339748067094</v>
      </c>
      <c r="G32" s="8">
        <f t="shared" si="10"/>
        <v>300156.71314231976</v>
      </c>
      <c r="H32" s="9">
        <f t="shared" si="11"/>
        <v>-9843.286857680243</v>
      </c>
      <c r="I32" s="10">
        <f t="shared" si="12"/>
        <v>-3.1752538250581427E-2</v>
      </c>
    </row>
    <row r="33" spans="1:9" x14ac:dyDescent="0.4">
      <c r="A33" s="4">
        <v>40391</v>
      </c>
      <c r="B33" s="5">
        <v>10000</v>
      </c>
      <c r="C33" s="5">
        <f>SUM($B$2:B33)</f>
        <v>320000</v>
      </c>
      <c r="D33" s="12">
        <v>1107.53</v>
      </c>
      <c r="E33" s="7">
        <f t="shared" si="1"/>
        <v>9.0291007918521391</v>
      </c>
      <c r="F33" s="7">
        <f t="shared" si="9"/>
        <v>300.13249827252309</v>
      </c>
      <c r="G33" s="8">
        <f t="shared" si="10"/>
        <v>332405.74581176747</v>
      </c>
      <c r="H33" s="9">
        <f t="shared" si="11"/>
        <v>12405.745811767469</v>
      </c>
      <c r="I33" s="10">
        <f t="shared" si="12"/>
        <v>3.8767955661773337E-2</v>
      </c>
    </row>
    <row r="34" spans="1:9" x14ac:dyDescent="0.4">
      <c r="A34" s="4">
        <v>40422</v>
      </c>
      <c r="B34" s="5">
        <v>10000</v>
      </c>
      <c r="C34" s="5">
        <f>SUM($B$2:B34)</f>
        <v>330000</v>
      </c>
      <c r="D34" s="12">
        <v>1049.72</v>
      </c>
      <c r="E34" s="7">
        <f t="shared" si="1"/>
        <v>9.526349883778531</v>
      </c>
      <c r="F34" s="7">
        <f t="shared" si="9"/>
        <v>309.65884815630164</v>
      </c>
      <c r="G34" s="8">
        <f t="shared" si="10"/>
        <v>325055.08608663297</v>
      </c>
      <c r="H34" s="9">
        <f t="shared" si="11"/>
        <v>-4944.9139133670251</v>
      </c>
      <c r="I34" s="10">
        <f t="shared" si="12"/>
        <v>-1.4984587616263713E-2</v>
      </c>
    </row>
    <row r="35" spans="1:9" x14ac:dyDescent="0.4">
      <c r="A35" s="4">
        <v>40452</v>
      </c>
      <c r="B35" s="5">
        <v>10000</v>
      </c>
      <c r="C35" s="5">
        <f>SUM($B$2:B35)</f>
        <v>340000</v>
      </c>
      <c r="D35" s="12">
        <v>1143.49</v>
      </c>
      <c r="E35" s="7">
        <f t="shared" si="1"/>
        <v>8.7451573691068578</v>
      </c>
      <c r="F35" s="7">
        <f t="shared" si="9"/>
        <v>318.40400552540848</v>
      </c>
      <c r="G35" s="8">
        <f t="shared" si="10"/>
        <v>364091.79627824936</v>
      </c>
      <c r="H35" s="9">
        <f t="shared" si="11"/>
        <v>24091.796278249356</v>
      </c>
      <c r="I35" s="10">
        <f t="shared" si="12"/>
        <v>7.0858224347792223E-2</v>
      </c>
    </row>
    <row r="36" spans="1:9" x14ac:dyDescent="0.4">
      <c r="A36" s="4">
        <v>40483</v>
      </c>
      <c r="B36" s="5">
        <v>10000</v>
      </c>
      <c r="C36" s="5">
        <f>SUM($B$2:B36)</f>
        <v>350000</v>
      </c>
      <c r="D36" s="12">
        <v>1185.71</v>
      </c>
      <c r="E36" s="7">
        <f t="shared" si="1"/>
        <v>8.4337654232485182</v>
      </c>
      <c r="F36" s="7">
        <f t="shared" si="9"/>
        <v>326.83777094865701</v>
      </c>
      <c r="G36" s="8">
        <f t="shared" si="10"/>
        <v>387534.81339153211</v>
      </c>
      <c r="H36" s="9">
        <f t="shared" si="11"/>
        <v>37534.813391532109</v>
      </c>
      <c r="I36" s="10">
        <f t="shared" si="12"/>
        <v>0.10724232397580602</v>
      </c>
    </row>
    <row r="37" spans="1:9" x14ac:dyDescent="0.4">
      <c r="A37" s="4">
        <v>40513</v>
      </c>
      <c r="B37" s="5">
        <v>10000</v>
      </c>
      <c r="C37" s="5">
        <f>SUM($B$2:B37)</f>
        <v>360000</v>
      </c>
      <c r="D37" s="12">
        <v>1186.5999999999999</v>
      </c>
      <c r="E37" s="7">
        <f t="shared" si="1"/>
        <v>8.4274397438058326</v>
      </c>
      <c r="F37" s="7">
        <f t="shared" si="9"/>
        <v>335.26521069246286</v>
      </c>
      <c r="G37" s="8">
        <f t="shared" si="10"/>
        <v>397825.69900767639</v>
      </c>
      <c r="H37" s="9">
        <f t="shared" si="11"/>
        <v>37825.69900767639</v>
      </c>
      <c r="I37" s="10">
        <f t="shared" si="12"/>
        <v>0.10507138613243441</v>
      </c>
    </row>
    <row r="38" spans="1:9" x14ac:dyDescent="0.4">
      <c r="B38" s="3"/>
    </row>
  </sheetData>
  <phoneticPr fontId="2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SP500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2021-09-25T11:29:38Z</dcterms:created>
  <dcterms:modified xsi:type="dcterms:W3CDTF">2021-09-25T11:30:03Z</dcterms:modified>
</cp:coreProperties>
</file>